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8735" windowHeight="11700"/>
  </bookViews>
  <sheets>
    <sheet name="ПАТЧ " sheetId="1" r:id="rId1"/>
  </sheets>
  <calcPr calcId="125725"/>
</workbook>
</file>

<file path=xl/calcChain.xml><?xml version="1.0" encoding="utf-8"?>
<calcChain xmlns="http://schemas.openxmlformats.org/spreadsheetml/2006/main">
  <c r="I4" i="1"/>
  <c r="G16"/>
  <c r="G5"/>
  <c r="G6"/>
  <c r="G7"/>
  <c r="G8"/>
  <c r="G9"/>
  <c r="G10"/>
  <c r="G11"/>
  <c r="G12"/>
  <c r="G13"/>
  <c r="G14"/>
  <c r="G15"/>
  <c r="G4"/>
  <c r="F5"/>
  <c r="J5" s="1"/>
  <c r="F6"/>
  <c r="J6" s="1"/>
  <c r="F7"/>
  <c r="J7" s="1"/>
  <c r="F8"/>
  <c r="J8" s="1"/>
  <c r="F9"/>
  <c r="J9" s="1"/>
  <c r="F10"/>
  <c r="J10" s="1"/>
  <c r="F11"/>
  <c r="J11" s="1"/>
  <c r="F12"/>
  <c r="J12" s="1"/>
  <c r="F13"/>
  <c r="J13" s="1"/>
  <c r="F14"/>
  <c r="J14" s="1"/>
  <c r="F15"/>
  <c r="J15" s="1"/>
  <c r="F16"/>
  <c r="J16" s="1"/>
  <c r="F4"/>
  <c r="J4" s="1"/>
  <c r="E5"/>
  <c r="I5" s="1"/>
  <c r="E6"/>
  <c r="I6" s="1"/>
  <c r="E7"/>
  <c r="I7" s="1"/>
  <c r="E8"/>
  <c r="I8" s="1"/>
  <c r="E9"/>
  <c r="I9" s="1"/>
  <c r="E10"/>
  <c r="I10" s="1"/>
  <c r="E11"/>
  <c r="I11" s="1"/>
  <c r="E12"/>
  <c r="I12" s="1"/>
  <c r="E13"/>
  <c r="I13" s="1"/>
  <c r="E14"/>
  <c r="I14" s="1"/>
  <c r="E15"/>
  <c r="I15" s="1"/>
  <c r="E16"/>
  <c r="I16" s="1"/>
  <c r="E4"/>
  <c r="C4"/>
  <c r="C5"/>
  <c r="C6"/>
  <c r="C7"/>
  <c r="C8"/>
  <c r="C9"/>
  <c r="C10"/>
  <c r="C11"/>
  <c r="C12"/>
  <c r="C13"/>
  <c r="C14"/>
  <c r="C15"/>
  <c r="C16"/>
  <c r="D4"/>
  <c r="D5"/>
  <c r="D6"/>
  <c r="D7"/>
  <c r="D8"/>
  <c r="D9"/>
  <c r="D10"/>
  <c r="D11"/>
  <c r="D12"/>
  <c r="D13"/>
  <c r="D14"/>
  <c r="D15"/>
  <c r="D16"/>
</calcChain>
</file>

<file path=xl/sharedStrings.xml><?xml version="1.0" encoding="utf-8"?>
<sst xmlns="http://schemas.openxmlformats.org/spreadsheetml/2006/main" count="24" uniqueCount="23">
  <si>
    <t>Размеры, мм</t>
  </si>
  <si>
    <t>№ канала видео TX</t>
  </si>
  <si>
    <t>H</t>
  </si>
  <si>
    <t>C</t>
  </si>
  <si>
    <t>Частота, МГц</t>
  </si>
  <si>
    <t>высота малого элемента</t>
  </si>
  <si>
    <t>расстояние между пластинами</t>
  </si>
  <si>
    <t>Полоса пропускания при сопротивлении 50 ом, МГц</t>
  </si>
  <si>
    <t>Полоса пропускания при сопротивлении 75 ом, МГц</t>
  </si>
  <si>
    <t>желтый патч - размеры взяты с форума RC design</t>
  </si>
  <si>
    <t>размеры IBCrazy из этой темы на RC Groups</t>
  </si>
  <si>
    <t>размеры с форума</t>
  </si>
  <si>
    <t>ширина малого элемента R=75 Ом, угол горизонтального лепестка 75 градусов</t>
  </si>
  <si>
    <t>Полоса пропускания  рассчитывается по формуле из Википедии.</t>
  </si>
  <si>
    <t>Разные патчи (сравнительные размеры разных патчей на разные каналы, найденные в интеренте).  Как видно, размеры неплохо согласуются с расчетными, особенно высота активного элемента.</t>
  </si>
  <si>
    <t>высота и ширина рефлектора (примерная - чем больше, тем лучше усиление)</t>
  </si>
  <si>
    <t>высота и ширина рефлектора</t>
  </si>
  <si>
    <t>ширина малого элемента</t>
  </si>
  <si>
    <t>ширина малого элемента R=50 Ом, угол горизонтального лепестка 90 градусов</t>
  </si>
  <si>
    <t>высота малого элемента 1/2 лямбда по формуле 142500/F, мм</t>
  </si>
  <si>
    <t>1/4 лямбда по формуле 71250/F ,мм</t>
  </si>
  <si>
    <t>Таблица расчета размеров патч-антенны на разные каналы видео TX                                                                                                          по фрмулам из темы http://www.rcgroups.com/forums/showthread.php?t=1292451</t>
  </si>
  <si>
    <t>расстояние между пластинами (подбирая этот параметр, можно корректировать полосу пропускания)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</si>
</sst>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24"/>
      <color theme="1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52B9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164" fontId="0" fillId="5" borderId="4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1" fontId="0" fillId="6" borderId="4" xfId="0" applyNumberFormat="1" applyFont="1" applyFill="1" applyBorder="1" applyAlignment="1">
      <alignment horizontal="center" vertical="center"/>
    </xf>
    <xf numFmtId="1" fontId="0" fillId="4" borderId="4" xfId="0" applyNumberFormat="1" applyFill="1" applyBorder="1" applyAlignment="1">
      <alignment horizontal="center" vertical="center"/>
    </xf>
    <xf numFmtId="0" fontId="0" fillId="6" borderId="4" xfId="0" applyFill="1" applyBorder="1"/>
    <xf numFmtId="164" fontId="0" fillId="3" borderId="4" xfId="0" applyNumberFormat="1" applyFill="1" applyBorder="1" applyAlignment="1">
      <alignment horizontal="center" vertical="center"/>
    </xf>
    <xf numFmtId="0" fontId="0" fillId="3" borderId="0" xfId="0" applyFill="1"/>
    <xf numFmtId="0" fontId="0" fillId="5" borderId="4" xfId="0" applyFill="1" applyBorder="1" applyAlignment="1">
      <alignment horizontal="center" vertical="center" wrapText="1"/>
    </xf>
    <xf numFmtId="0" fontId="0" fillId="5" borderId="4" xfId="0" applyFill="1" applyBorder="1"/>
    <xf numFmtId="0" fontId="0" fillId="9" borderId="4" xfId="0" applyFill="1" applyBorder="1" applyAlignment="1">
      <alignment horizontal="center" vertical="center" wrapText="1"/>
    </xf>
    <xf numFmtId="164" fontId="0" fillId="9" borderId="4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164" fontId="0" fillId="6" borderId="4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164" fontId="0" fillId="7" borderId="4" xfId="0" applyNumberFormat="1" applyFill="1" applyBorder="1" applyAlignment="1">
      <alignment horizontal="center" vertical="center"/>
    </xf>
    <xf numFmtId="164" fontId="0" fillId="8" borderId="4" xfId="0" applyNumberFormat="1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164" fontId="0" fillId="11" borderId="4" xfId="0" applyNumberFormat="1" applyFill="1" applyBorder="1" applyAlignment="1">
      <alignment horizontal="center" vertical="center"/>
    </xf>
    <xf numFmtId="0" fontId="0" fillId="13" borderId="4" xfId="0" applyFill="1" applyBorder="1" applyAlignment="1">
      <alignment horizontal="center" vertical="center"/>
    </xf>
    <xf numFmtId="1" fontId="0" fillId="13" borderId="4" xfId="0" applyNumberFormat="1" applyFill="1" applyBorder="1" applyAlignment="1">
      <alignment horizontal="center" vertical="center"/>
    </xf>
    <xf numFmtId="0" fontId="0" fillId="0" borderId="0" xfId="0" applyFill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12" borderId="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52B9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6"/>
  <sheetViews>
    <sheetView tabSelected="1" zoomScale="70" zoomScaleNormal="70" workbookViewId="0">
      <selection activeCell="K3" sqref="K3"/>
    </sheetView>
  </sheetViews>
  <sheetFormatPr defaultRowHeight="15"/>
  <cols>
    <col min="1" max="3" width="11.85546875" customWidth="1"/>
    <col min="4" max="8" width="17.85546875" customWidth="1"/>
    <col min="9" max="9" width="14.140625" customWidth="1"/>
    <col min="10" max="10" width="14.28515625" customWidth="1"/>
  </cols>
  <sheetData>
    <row r="1" spans="1:63" ht="64.5" customHeight="1">
      <c r="A1" s="33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63" ht="102.75" customHeight="1">
      <c r="D2" s="29" t="s">
        <v>0</v>
      </c>
      <c r="E2" s="30"/>
      <c r="F2" s="30"/>
      <c r="G2" s="30"/>
      <c r="H2" s="31"/>
      <c r="I2" s="34" t="s">
        <v>13</v>
      </c>
      <c r="J2" s="34"/>
      <c r="K2" s="32" t="s">
        <v>14</v>
      </c>
      <c r="L2" s="32"/>
      <c r="M2" s="32"/>
      <c r="N2" s="32"/>
    </row>
    <row r="3" spans="1:63" ht="171.75" customHeight="1">
      <c r="A3" s="1" t="s">
        <v>1</v>
      </c>
      <c r="B3" s="2" t="s">
        <v>4</v>
      </c>
      <c r="C3" s="2" t="s">
        <v>20</v>
      </c>
      <c r="D3" s="20" t="s">
        <v>19</v>
      </c>
      <c r="E3" s="17" t="s">
        <v>18</v>
      </c>
      <c r="F3" s="21" t="s">
        <v>12</v>
      </c>
      <c r="G3" s="14" t="s">
        <v>15</v>
      </c>
      <c r="H3" s="18" t="s">
        <v>22</v>
      </c>
      <c r="I3" s="24" t="s">
        <v>7</v>
      </c>
      <c r="J3" s="24" t="s">
        <v>8</v>
      </c>
      <c r="K3" s="12" t="s">
        <v>5</v>
      </c>
      <c r="L3" s="12" t="s">
        <v>17</v>
      </c>
      <c r="M3" s="12" t="s">
        <v>16</v>
      </c>
      <c r="N3" s="12" t="s">
        <v>6</v>
      </c>
    </row>
    <row r="4" spans="1:63">
      <c r="A4" s="3">
        <v>0</v>
      </c>
      <c r="B4" s="8">
        <v>910</v>
      </c>
      <c r="C4" s="16">
        <f t="shared" ref="C4:C16" si="0">71250/B4</f>
        <v>78.296703296703299</v>
      </c>
      <c r="D4" s="23">
        <f t="shared" ref="D4:D16" si="1">142500/B4</f>
        <v>156.5934065934066</v>
      </c>
      <c r="E4" s="10">
        <f>196608/B4</f>
        <v>216.05274725274725</v>
      </c>
      <c r="F4" s="22">
        <f>173535/B4</f>
        <v>190.69780219780219</v>
      </c>
      <c r="G4" s="15">
        <f>273000/B4</f>
        <v>300</v>
      </c>
      <c r="H4" s="19">
        <v>26</v>
      </c>
      <c r="I4" s="25">
        <f t="shared" ref="I4:I16" si="2">B4*(1.2*(H4/E4))</f>
        <v>131.412353515625</v>
      </c>
      <c r="J4" s="25">
        <f t="shared" ref="J4:J16" si="3">B4*(1.2*(H4/F4))</f>
        <v>148.88477828680095</v>
      </c>
      <c r="K4" s="4"/>
      <c r="L4" s="4"/>
      <c r="M4" s="4">
        <v>300</v>
      </c>
      <c r="N4" s="4"/>
    </row>
    <row r="5" spans="1:63">
      <c r="A5" s="3">
        <v>1</v>
      </c>
      <c r="B5" s="8">
        <v>980</v>
      </c>
      <c r="C5" s="16">
        <f t="shared" si="0"/>
        <v>72.704081632653057</v>
      </c>
      <c r="D5" s="23">
        <f t="shared" si="1"/>
        <v>145.40816326530611</v>
      </c>
      <c r="E5" s="10">
        <f t="shared" ref="E5:E16" si="4">196608/B5</f>
        <v>200.6204081632653</v>
      </c>
      <c r="F5" s="22">
        <f t="shared" ref="F5:F16" si="5">173535/B5</f>
        <v>177.07653061224491</v>
      </c>
      <c r="G5" s="15">
        <f t="shared" ref="G5:G16" si="6">273000/B5</f>
        <v>278.57142857142856</v>
      </c>
      <c r="H5" s="19">
        <v>23</v>
      </c>
      <c r="I5" s="25">
        <f t="shared" si="2"/>
        <v>134.82177734375</v>
      </c>
      <c r="J5" s="25">
        <f t="shared" si="3"/>
        <v>152.74751491053675</v>
      </c>
      <c r="K5" s="4"/>
      <c r="L5" s="4"/>
      <c r="M5" s="4"/>
      <c r="N5" s="4"/>
    </row>
    <row r="6" spans="1:63">
      <c r="A6" s="3">
        <v>2</v>
      </c>
      <c r="B6" s="8">
        <v>1010</v>
      </c>
      <c r="C6" s="16">
        <f t="shared" si="0"/>
        <v>70.544554455445549</v>
      </c>
      <c r="D6" s="23">
        <f t="shared" si="1"/>
        <v>141.0891089108911</v>
      </c>
      <c r="E6" s="10">
        <f t="shared" si="4"/>
        <v>194.66138613861386</v>
      </c>
      <c r="F6" s="22">
        <f t="shared" si="5"/>
        <v>171.81683168316832</v>
      </c>
      <c r="G6" s="15">
        <f t="shared" si="6"/>
        <v>270.29702970297029</v>
      </c>
      <c r="H6" s="19">
        <v>22</v>
      </c>
      <c r="I6" s="25">
        <f t="shared" si="2"/>
        <v>136.976318359375</v>
      </c>
      <c r="J6" s="25">
        <f t="shared" si="3"/>
        <v>155.18852104762726</v>
      </c>
      <c r="K6" s="4">
        <v>141.19999999999999</v>
      </c>
      <c r="L6" s="4">
        <v>211.6</v>
      </c>
      <c r="M6" s="4"/>
      <c r="N6" s="4">
        <v>15</v>
      </c>
      <c r="O6" t="s">
        <v>11</v>
      </c>
    </row>
    <row r="7" spans="1:63">
      <c r="A7" s="3">
        <v>3</v>
      </c>
      <c r="B7" s="8">
        <v>1040</v>
      </c>
      <c r="C7" s="16">
        <f t="shared" si="0"/>
        <v>68.509615384615387</v>
      </c>
      <c r="D7" s="23">
        <f t="shared" si="1"/>
        <v>137.01923076923077</v>
      </c>
      <c r="E7" s="10">
        <f t="shared" si="4"/>
        <v>189.04615384615386</v>
      </c>
      <c r="F7" s="22">
        <f t="shared" si="5"/>
        <v>166.86057692307693</v>
      </c>
      <c r="G7" s="15">
        <f t="shared" si="6"/>
        <v>262.5</v>
      </c>
      <c r="H7" s="19">
        <v>21</v>
      </c>
      <c r="I7" s="25">
        <f t="shared" si="2"/>
        <v>138.6328125</v>
      </c>
      <c r="J7" s="25">
        <f t="shared" si="3"/>
        <v>157.0652606102515</v>
      </c>
      <c r="K7" s="4"/>
      <c r="L7" s="4"/>
      <c r="M7" s="4"/>
      <c r="N7" s="4"/>
    </row>
    <row r="8" spans="1:63">
      <c r="A8" s="5">
        <v>4</v>
      </c>
      <c r="B8" s="8">
        <v>1080</v>
      </c>
      <c r="C8" s="16">
        <f t="shared" si="0"/>
        <v>65.972222222222229</v>
      </c>
      <c r="D8" s="23">
        <f t="shared" si="1"/>
        <v>131.94444444444446</v>
      </c>
      <c r="E8" s="10">
        <f t="shared" si="4"/>
        <v>182.04444444444445</v>
      </c>
      <c r="F8" s="22">
        <f t="shared" si="5"/>
        <v>160.68055555555554</v>
      </c>
      <c r="G8" s="15">
        <f t="shared" si="6"/>
        <v>252.77777777777777</v>
      </c>
      <c r="H8" s="19">
        <v>20</v>
      </c>
      <c r="I8" s="25">
        <f t="shared" si="2"/>
        <v>142.3828125</v>
      </c>
      <c r="J8" s="25">
        <f t="shared" si="3"/>
        <v>161.31385599446796</v>
      </c>
      <c r="K8" s="4"/>
      <c r="L8" s="4"/>
      <c r="M8" s="4"/>
      <c r="N8" s="4"/>
    </row>
    <row r="9" spans="1:63">
      <c r="A9" s="5">
        <v>5</v>
      </c>
      <c r="B9" s="8">
        <v>1120</v>
      </c>
      <c r="C9" s="16">
        <f t="shared" si="0"/>
        <v>63.616071428571431</v>
      </c>
      <c r="D9" s="23">
        <f t="shared" si="1"/>
        <v>127.23214285714286</v>
      </c>
      <c r="E9" s="10">
        <f t="shared" si="4"/>
        <v>175.54285714285714</v>
      </c>
      <c r="F9" s="22">
        <f t="shared" si="5"/>
        <v>154.94196428571428</v>
      </c>
      <c r="G9" s="15">
        <f t="shared" si="6"/>
        <v>243.75</v>
      </c>
      <c r="H9" s="19">
        <v>18</v>
      </c>
      <c r="I9" s="25">
        <f t="shared" si="2"/>
        <v>137.8125</v>
      </c>
      <c r="J9" s="25">
        <f t="shared" si="3"/>
        <v>156.13588036995421</v>
      </c>
      <c r="K9" s="4"/>
      <c r="L9" s="4"/>
      <c r="M9" s="4"/>
      <c r="N9" s="4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</row>
    <row r="10" spans="1:63">
      <c r="A10" s="5">
        <v>6</v>
      </c>
      <c r="B10" s="8">
        <v>1160</v>
      </c>
      <c r="C10" s="16">
        <f t="shared" si="0"/>
        <v>61.422413793103445</v>
      </c>
      <c r="D10" s="23">
        <f t="shared" si="1"/>
        <v>122.84482758620689</v>
      </c>
      <c r="E10" s="10">
        <f t="shared" si="4"/>
        <v>169.48965517241379</v>
      </c>
      <c r="F10" s="22">
        <f t="shared" si="5"/>
        <v>149.59913793103448</v>
      </c>
      <c r="G10" s="15">
        <f t="shared" si="6"/>
        <v>235.34482758620689</v>
      </c>
      <c r="H10" s="19">
        <v>17</v>
      </c>
      <c r="I10" s="25">
        <f t="shared" si="2"/>
        <v>139.61914062499997</v>
      </c>
      <c r="J10" s="25">
        <f t="shared" si="3"/>
        <v>158.18272970870433</v>
      </c>
      <c r="K10" s="4">
        <v>122.9</v>
      </c>
      <c r="L10" s="4">
        <v>122.9</v>
      </c>
      <c r="M10" s="4"/>
      <c r="N10" s="4">
        <v>12.3</v>
      </c>
      <c r="O10" s="28" t="s">
        <v>11</v>
      </c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</row>
    <row r="11" spans="1:63">
      <c r="A11" s="5">
        <v>7</v>
      </c>
      <c r="B11" s="8">
        <v>1200</v>
      </c>
      <c r="C11" s="16">
        <f t="shared" si="0"/>
        <v>59.375</v>
      </c>
      <c r="D11" s="23">
        <f t="shared" si="1"/>
        <v>118.75</v>
      </c>
      <c r="E11" s="10">
        <f t="shared" si="4"/>
        <v>163.84</v>
      </c>
      <c r="F11" s="22">
        <f t="shared" si="5"/>
        <v>144.61250000000001</v>
      </c>
      <c r="G11" s="15">
        <f t="shared" si="6"/>
        <v>227.5</v>
      </c>
      <c r="H11" s="19">
        <v>16</v>
      </c>
      <c r="I11" s="25">
        <f t="shared" si="2"/>
        <v>140.625</v>
      </c>
      <c r="J11" s="25">
        <f t="shared" si="3"/>
        <v>159.32232690811651</v>
      </c>
      <c r="K11" s="13"/>
      <c r="L11" s="4"/>
      <c r="M11" s="4"/>
      <c r="N11" s="4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</row>
    <row r="12" spans="1:63">
      <c r="A12" s="6">
        <v>8</v>
      </c>
      <c r="B12" s="8">
        <v>1240</v>
      </c>
      <c r="C12" s="16">
        <f t="shared" si="0"/>
        <v>57.45967741935484</v>
      </c>
      <c r="D12" s="23">
        <f t="shared" si="1"/>
        <v>114.91935483870968</v>
      </c>
      <c r="E12" s="10">
        <f t="shared" si="4"/>
        <v>158.55483870967743</v>
      </c>
      <c r="F12" s="22">
        <f t="shared" si="5"/>
        <v>139.94758064516128</v>
      </c>
      <c r="G12" s="15">
        <f t="shared" si="6"/>
        <v>220.16129032258064</v>
      </c>
      <c r="H12" s="19">
        <v>15</v>
      </c>
      <c r="I12" s="25">
        <f t="shared" si="2"/>
        <v>140.771484375</v>
      </c>
      <c r="J12" s="25">
        <f t="shared" si="3"/>
        <v>159.48828766531247</v>
      </c>
      <c r="K12" s="4">
        <v>114.3</v>
      </c>
      <c r="L12" s="4">
        <v>123.2</v>
      </c>
      <c r="M12" s="4">
        <v>178</v>
      </c>
      <c r="N12" s="4">
        <v>15</v>
      </c>
      <c r="O12" s="28" t="s">
        <v>9</v>
      </c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</row>
    <row r="13" spans="1:63" s="11" customFormat="1">
      <c r="A13" s="26">
        <v>9</v>
      </c>
      <c r="B13" s="27">
        <v>1280</v>
      </c>
      <c r="C13" s="16">
        <f t="shared" si="0"/>
        <v>55.6640625</v>
      </c>
      <c r="D13" s="23">
        <f t="shared" si="1"/>
        <v>111.328125</v>
      </c>
      <c r="E13" s="10">
        <f t="shared" si="4"/>
        <v>153.6</v>
      </c>
      <c r="F13" s="22">
        <f t="shared" si="5"/>
        <v>135.57421875</v>
      </c>
      <c r="G13" s="15">
        <f t="shared" si="6"/>
        <v>213.28125</v>
      </c>
      <c r="H13" s="19">
        <v>14</v>
      </c>
      <c r="I13" s="25">
        <f t="shared" si="2"/>
        <v>140.00000000000003</v>
      </c>
      <c r="J13" s="25">
        <f t="shared" si="3"/>
        <v>158.61422767741377</v>
      </c>
      <c r="K13" s="4">
        <v>111.4</v>
      </c>
      <c r="L13" s="4">
        <v>153.6</v>
      </c>
      <c r="M13" s="4"/>
      <c r="N13" s="4"/>
      <c r="O13" s="28" t="s">
        <v>10</v>
      </c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</row>
    <row r="14" spans="1:63">
      <c r="A14" s="6" t="s">
        <v>2</v>
      </c>
      <c r="B14" s="8">
        <v>1320</v>
      </c>
      <c r="C14" s="16">
        <f t="shared" si="0"/>
        <v>53.977272727272727</v>
      </c>
      <c r="D14" s="23">
        <f t="shared" si="1"/>
        <v>107.95454545454545</v>
      </c>
      <c r="E14" s="10">
        <f t="shared" si="4"/>
        <v>148.94545454545454</v>
      </c>
      <c r="F14" s="22">
        <f t="shared" si="5"/>
        <v>131.46590909090909</v>
      </c>
      <c r="G14" s="15">
        <f t="shared" si="6"/>
        <v>206.81818181818181</v>
      </c>
      <c r="H14" s="19">
        <v>13</v>
      </c>
      <c r="I14" s="25">
        <f t="shared" si="2"/>
        <v>138.251953125</v>
      </c>
      <c r="J14" s="25">
        <f t="shared" si="3"/>
        <v>156.63376264154203</v>
      </c>
      <c r="K14" s="4"/>
      <c r="L14" s="4"/>
      <c r="M14" s="4"/>
      <c r="N14" s="4"/>
    </row>
    <row r="15" spans="1:63">
      <c r="A15" s="6" t="s">
        <v>3</v>
      </c>
      <c r="B15" s="8">
        <v>1360</v>
      </c>
      <c r="C15" s="16">
        <f t="shared" si="0"/>
        <v>52.389705882352942</v>
      </c>
      <c r="D15" s="23">
        <f t="shared" si="1"/>
        <v>104.77941176470588</v>
      </c>
      <c r="E15" s="10">
        <f t="shared" si="4"/>
        <v>144.56470588235294</v>
      </c>
      <c r="F15" s="22">
        <f t="shared" si="5"/>
        <v>127.59926470588235</v>
      </c>
      <c r="G15" s="15">
        <f t="shared" si="6"/>
        <v>200.73529411764707</v>
      </c>
      <c r="H15" s="19">
        <v>12</v>
      </c>
      <c r="I15" s="25">
        <f t="shared" si="2"/>
        <v>135.46875</v>
      </c>
      <c r="J15" s="25">
        <f t="shared" si="3"/>
        <v>153.48050825481891</v>
      </c>
      <c r="K15" s="4"/>
      <c r="L15" s="4"/>
      <c r="M15" s="4"/>
      <c r="N15" s="4"/>
    </row>
    <row r="16" spans="1:63">
      <c r="A16" s="9"/>
      <c r="B16" s="7">
        <v>2440</v>
      </c>
      <c r="C16" s="16">
        <f t="shared" si="0"/>
        <v>29.200819672131146</v>
      </c>
      <c r="D16" s="23">
        <f t="shared" si="1"/>
        <v>58.401639344262293</v>
      </c>
      <c r="E16" s="10">
        <f t="shared" si="4"/>
        <v>80.577049180327876</v>
      </c>
      <c r="F16" s="22">
        <f t="shared" si="5"/>
        <v>71.120901639344268</v>
      </c>
      <c r="G16" s="15">
        <f t="shared" si="6"/>
        <v>111.88524590163935</v>
      </c>
      <c r="H16" s="19">
        <v>4</v>
      </c>
      <c r="I16" s="25">
        <f t="shared" si="2"/>
        <v>145.35156249999997</v>
      </c>
      <c r="J16" s="25">
        <f t="shared" si="3"/>
        <v>164.67732734030596</v>
      </c>
      <c r="K16" s="13"/>
      <c r="L16" s="13"/>
      <c r="M16" s="13"/>
      <c r="N16" s="4"/>
    </row>
  </sheetData>
  <mergeCells count="4">
    <mergeCell ref="D2:H2"/>
    <mergeCell ref="K2:N2"/>
    <mergeCell ref="A1:O1"/>
    <mergeCell ref="I2:J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ПАТЧ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2011-05-18T14:39:51Z</cp:lastPrinted>
  <dcterms:created xsi:type="dcterms:W3CDTF">2011-03-31T13:27:59Z</dcterms:created>
  <dcterms:modified xsi:type="dcterms:W3CDTF">2011-05-19T09:34:57Z</dcterms:modified>
</cp:coreProperties>
</file>