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8975" windowHeight="838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P11" i="1"/>
  <c r="J24" s="1"/>
  <c r="P10"/>
  <c r="D9"/>
  <c r="J25" l="1"/>
  <c r="D10" s="1"/>
</calcChain>
</file>

<file path=xl/sharedStrings.xml><?xml version="1.0" encoding="utf-8"?>
<sst xmlns="http://schemas.openxmlformats.org/spreadsheetml/2006/main" count="32" uniqueCount="29">
  <si>
    <t>Вес</t>
  </si>
  <si>
    <t>Скорость</t>
  </si>
  <si>
    <t>кг</t>
  </si>
  <si>
    <t>м/с</t>
  </si>
  <si>
    <t>S крыла</t>
  </si>
  <si>
    <t>м2</t>
  </si>
  <si>
    <t>р</t>
  </si>
  <si>
    <t>Су</t>
  </si>
  <si>
    <t>кг*с2/м4</t>
  </si>
  <si>
    <t>Су тр</t>
  </si>
  <si>
    <t>альфа</t>
  </si>
  <si>
    <t>с учетом удлинения крыла</t>
  </si>
  <si>
    <t>AR</t>
  </si>
  <si>
    <t>удлинение</t>
  </si>
  <si>
    <t>b конц.</t>
  </si>
  <si>
    <t>b корн.</t>
  </si>
  <si>
    <t>м</t>
  </si>
  <si>
    <t>хорда</t>
  </si>
  <si>
    <t>размах</t>
  </si>
  <si>
    <t>L</t>
  </si>
  <si>
    <t>корр.коэфф.</t>
  </si>
  <si>
    <t>T</t>
  </si>
  <si>
    <t>a</t>
  </si>
  <si>
    <t>Су /град.</t>
  </si>
  <si>
    <t>Крыло</t>
  </si>
  <si>
    <t>Линейный участок</t>
  </si>
  <si>
    <t>а 0</t>
  </si>
  <si>
    <t>a tr</t>
  </si>
  <si>
    <t>Профиль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</si>
</sst>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1" fillId="2" borderId="2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1" fillId="2" borderId="1" xfId="0" applyFont="1" applyFill="1" applyBorder="1"/>
    <xf numFmtId="2" fontId="1" fillId="0" borderId="0" xfId="0" applyNumberFormat="1" applyFont="1"/>
    <xf numFmtId="2" fontId="1" fillId="2" borderId="1" xfId="0" applyNumberFormat="1" applyFont="1" applyFill="1" applyBorder="1"/>
    <xf numFmtId="2" fontId="2" fillId="0" borderId="0" xfId="0" applyNumberFormat="1" applyFont="1"/>
    <xf numFmtId="0" fontId="3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523875</xdr:colOff>
      <xdr:row>4</xdr:row>
      <xdr:rowOff>74439</xdr:rowOff>
    </xdr:from>
    <xdr:to>
      <xdr:col>11</xdr:col>
      <xdr:colOff>600075</xdr:colOff>
      <xdr:row>17</xdr:row>
      <xdr:rowOff>85724</xdr:rowOff>
    </xdr:to>
    <xdr:pic>
      <xdr:nvPicPr>
        <xdr:cNvPr id="2" name="Рисунок 1" descr="подъемная сила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57625" y="874539"/>
          <a:ext cx="3190875" cy="26878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4:Q25"/>
  <sheetViews>
    <sheetView tabSelected="1" topLeftCell="A2" workbookViewId="0">
      <selection activeCell="B14" sqref="B14"/>
    </sheetView>
  </sheetViews>
  <sheetFormatPr defaultRowHeight="15.75"/>
  <cols>
    <col min="1" max="1" width="5.85546875" customWidth="1"/>
    <col min="2" max="2" width="7.5703125" customWidth="1"/>
    <col min="4" max="4" width="9.140625" style="1"/>
    <col min="8" max="8" width="10.140625" customWidth="1"/>
    <col min="15" max="15" width="13.140625" customWidth="1"/>
  </cols>
  <sheetData>
    <row r="4" spans="3:17" ht="18.75">
      <c r="C4" t="s">
        <v>0</v>
      </c>
      <c r="D4" s="2">
        <v>2</v>
      </c>
      <c r="E4" t="s">
        <v>2</v>
      </c>
      <c r="H4" s="9" t="s">
        <v>28</v>
      </c>
      <c r="N4" s="9" t="s">
        <v>24</v>
      </c>
    </row>
    <row r="5" spans="3:17">
      <c r="C5" t="s">
        <v>1</v>
      </c>
      <c r="D5" s="3">
        <v>15</v>
      </c>
      <c r="E5" t="s">
        <v>3</v>
      </c>
    </row>
    <row r="6" spans="3:17">
      <c r="C6" t="s">
        <v>4</v>
      </c>
      <c r="D6" s="3">
        <v>0.5</v>
      </c>
      <c r="E6" t="s">
        <v>5</v>
      </c>
      <c r="N6" t="s">
        <v>18</v>
      </c>
      <c r="O6" t="s">
        <v>19</v>
      </c>
      <c r="P6" s="2">
        <v>2</v>
      </c>
      <c r="Q6" t="s">
        <v>16</v>
      </c>
    </row>
    <row r="7" spans="3:17">
      <c r="C7" t="s">
        <v>6</v>
      </c>
      <c r="D7" s="4">
        <v>0.125</v>
      </c>
      <c r="E7" t="s">
        <v>8</v>
      </c>
      <c r="N7" t="s">
        <v>17</v>
      </c>
      <c r="O7" t="s">
        <v>15</v>
      </c>
      <c r="P7" s="3">
        <v>0.25</v>
      </c>
      <c r="Q7" t="s">
        <v>16</v>
      </c>
    </row>
    <row r="8" spans="3:17">
      <c r="O8" t="s">
        <v>14</v>
      </c>
      <c r="P8" s="4">
        <v>0.15</v>
      </c>
      <c r="Q8" t="s">
        <v>16</v>
      </c>
    </row>
    <row r="9" spans="3:17" ht="18.75">
      <c r="C9" t="s">
        <v>7</v>
      </c>
      <c r="D9" s="8">
        <f>D4*2/(D7*D5*D5*D6 )</f>
        <v>0.28444444444444444</v>
      </c>
      <c r="P9" s="1"/>
    </row>
    <row r="10" spans="3:17" ht="18.75">
      <c r="C10" t="s">
        <v>10</v>
      </c>
      <c r="D10" s="8">
        <f>(D9/J25)+J19</f>
        <v>1.3650735313531355</v>
      </c>
      <c r="N10" t="s">
        <v>13</v>
      </c>
      <c r="O10" t="s">
        <v>12</v>
      </c>
      <c r="P10" s="1">
        <f>P6/((P7+P8)/2)</f>
        <v>10</v>
      </c>
    </row>
    <row r="11" spans="3:17">
      <c r="N11" t="s">
        <v>20</v>
      </c>
      <c r="O11" t="s">
        <v>21</v>
      </c>
      <c r="P11" s="1">
        <f>P8/P7*0.24-0.08</f>
        <v>6.3999999999999987E-2</v>
      </c>
    </row>
    <row r="19" spans="8:11">
      <c r="I19" t="s">
        <v>26</v>
      </c>
      <c r="J19" s="7">
        <v>-2</v>
      </c>
    </row>
    <row r="20" spans="8:11">
      <c r="I20" t="s">
        <v>27</v>
      </c>
      <c r="J20" s="5">
        <v>8</v>
      </c>
    </row>
    <row r="21" spans="8:11">
      <c r="I21" t="s">
        <v>9</v>
      </c>
      <c r="J21" s="5">
        <v>1.01</v>
      </c>
    </row>
    <row r="22" spans="8:11">
      <c r="J22" s="1"/>
    </row>
    <row r="23" spans="8:11">
      <c r="H23" t="s">
        <v>25</v>
      </c>
      <c r="J23" s="1"/>
    </row>
    <row r="24" spans="8:11">
      <c r="H24" t="s">
        <v>10</v>
      </c>
      <c r="I24" t="s">
        <v>22</v>
      </c>
      <c r="J24" s="6">
        <f>J20-J19+((18.24*J21)+(1+P11))/P10</f>
        <v>11.948639999999999</v>
      </c>
      <c r="K24" t="s">
        <v>11</v>
      </c>
    </row>
    <row r="25" spans="8:11">
      <c r="I25" t="s">
        <v>23</v>
      </c>
      <c r="J25" s="6">
        <f>J21/J24</f>
        <v>8.4528448425929645E-2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2017-08-15T07:49:05Z</dcterms:created>
  <dcterms:modified xsi:type="dcterms:W3CDTF">2017-08-15T09:17:52Z</dcterms:modified>
</cp:coreProperties>
</file>