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84" yWindow="336" windowWidth="22644" windowHeight="9228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I16" i="1"/>
  <c r="F25"/>
  <c r="F24"/>
  <c r="F23"/>
  <c r="F22"/>
  <c r="F21"/>
  <c r="F16"/>
  <c r="F15"/>
  <c r="F14"/>
  <c r="F10"/>
  <c r="F9"/>
  <c r="F7"/>
  <c r="F6"/>
  <c r="F5"/>
  <c r="F4"/>
  <c r="I4"/>
  <c r="D4"/>
  <c r="E4" s="1"/>
  <c r="D6" l="1"/>
  <c r="E16"/>
  <c r="I15"/>
  <c r="E15"/>
  <c r="I5"/>
  <c r="I6"/>
  <c r="I7"/>
  <c r="I8"/>
  <c r="I9"/>
  <c r="I10"/>
  <c r="I11"/>
  <c r="I12"/>
  <c r="I13"/>
  <c r="I14"/>
  <c r="E6"/>
  <c r="E7"/>
  <c r="E8"/>
  <c r="F8" s="1"/>
  <c r="E9"/>
  <c r="E10"/>
  <c r="E11"/>
  <c r="F11" s="1"/>
  <c r="E12"/>
  <c r="F12" s="1"/>
  <c r="E13"/>
  <c r="F13" s="1"/>
  <c r="E14"/>
  <c r="E5"/>
  <c r="E25"/>
  <c r="E24"/>
  <c r="E23"/>
  <c r="E22"/>
  <c r="E21"/>
  <c r="I17" l="1"/>
  <c r="I18"/>
  <c r="F27"/>
  <c r="F18"/>
  <c r="E27"/>
  <c r="E18"/>
  <c r="E29" l="1"/>
  <c r="F29" s="1"/>
</calcChain>
</file>

<file path=xl/sharedStrings.xml><?xml version="1.0" encoding="utf-8"?>
<sst xmlns="http://schemas.openxmlformats.org/spreadsheetml/2006/main" count="66" uniqueCount="66">
  <si>
    <t>колич</t>
  </si>
  <si>
    <t>https://goo.gl/ZTGCo3</t>
  </si>
  <si>
    <t>https://goo.gl/n6JhPP</t>
  </si>
  <si>
    <t>https://goo.gl/mPojRh</t>
  </si>
  <si>
    <t>https://goo.gl/14K487</t>
  </si>
  <si>
    <t>https://goo.gl/S5uT1z</t>
  </si>
  <si>
    <t>аппаратура ру</t>
  </si>
  <si>
    <t>https://goo.gl/q45dMA</t>
  </si>
  <si>
    <t>шлем</t>
  </si>
  <si>
    <t>https://goo.gl/Fh2MVc</t>
  </si>
  <si>
    <t>https://goo.gl/dYCmQr</t>
  </si>
  <si>
    <t>https://goo.gl/GMAJZt</t>
  </si>
  <si>
    <t>шнур к пк</t>
  </si>
  <si>
    <t>https://goo.gl/fmyXFM</t>
  </si>
  <si>
    <t>Наименование</t>
  </si>
  <si>
    <t>цена 1 шт</t>
  </si>
  <si>
    <t>магазин</t>
  </si>
  <si>
    <t>https://goo.gl/b5FzAb</t>
  </si>
  <si>
    <t>вес 1 шт</t>
  </si>
  <si>
    <t>вес всех</t>
  </si>
  <si>
    <t>Итого стоимость коптера</t>
  </si>
  <si>
    <t>GPS-приемник</t>
  </si>
  <si>
    <t>FPV-видеопередатчик 5.8 ГГц 600 mW</t>
  </si>
  <si>
    <t>полетный контроллер omnibus F4 V2 pro</t>
  </si>
  <si>
    <t>Аккумуляторы 18650 3000 мАч до 20А (7С)</t>
  </si>
  <si>
    <t>приемник управления с  i-BUS SBUS</t>
  </si>
  <si>
    <t>Итого стоимость оборудования</t>
  </si>
  <si>
    <t>КОПТЕР</t>
  </si>
  <si>
    <t>ОБОРУДОВАНИЕ</t>
  </si>
  <si>
    <t>Общая стоимость сетапа:</t>
  </si>
  <si>
    <t>Разъем аккумулятора XT60 с проводами</t>
  </si>
  <si>
    <t xml:space="preserve">https://goo.gl/6DDb2U </t>
  </si>
  <si>
    <t>Силиконовые провода к моторам 16AWG</t>
  </si>
  <si>
    <t>https://goo.gl/bbmNTq</t>
  </si>
  <si>
    <t>Летные характеристики сетапа:</t>
  </si>
  <si>
    <t>Время висения</t>
  </si>
  <si>
    <t>Максимальная дальность (на экономичной скорости)</t>
  </si>
  <si>
    <t>Дальность полета на максимальной скорости</t>
  </si>
  <si>
    <t>зарядка (оригинальный IMAX B6)</t>
  </si>
  <si>
    <t>регистратор для записи FPV на земле</t>
  </si>
  <si>
    <t>Сумма в рублях</t>
  </si>
  <si>
    <t>сумма, $</t>
  </si>
  <si>
    <t>https://goo.gl/g216KR</t>
  </si>
  <si>
    <t>пропы gemfan 5030 16 шт</t>
  </si>
  <si>
    <t>Sunnysky x2204s 2300kv (оригинал)</t>
  </si>
  <si>
    <t>ESC регулятор (4 в 1, 20А) поддержка Dshot300</t>
  </si>
  <si>
    <t>FPV камера CCD 600TVL c WDR</t>
  </si>
  <si>
    <t>Рама карбон под 5" пропы</t>
  </si>
  <si>
    <t>Курс USD - продажа</t>
  </si>
  <si>
    <t>https://goo.gl/S4tQbz</t>
  </si>
  <si>
    <t>https://goo.gl/RMB7N5</t>
  </si>
  <si>
    <t>28 мин</t>
  </si>
  <si>
    <t>40-50 км/ч</t>
  </si>
  <si>
    <t>Самая экономичная скорость (на км)</t>
  </si>
  <si>
    <t>60 км/ч</t>
  </si>
  <si>
    <t>Максимальная скорость</t>
  </si>
  <si>
    <t>13,5 км</t>
  </si>
  <si>
    <t>12 км</t>
  </si>
  <si>
    <t>https://goo.gl/btKtEc</t>
  </si>
  <si>
    <t>Максимальный ток аккумулятора (3s2p)</t>
  </si>
  <si>
    <t>16 А</t>
  </si>
  <si>
    <t>РАСЧЕТЫ</t>
  </si>
  <si>
    <t xml:space="preserve">антенна видеопередатчика - клевер </t>
  </si>
  <si>
    <t>вес коптера БЕЗ батареи, г :</t>
  </si>
  <si>
    <t>вес коптера с батареей, г :</t>
  </si>
  <si>
    <t>https://goo.gl/xRkM1S</t>
  </si>
</sst>
</file>

<file path=xl/styles.xml><?xml version="1.0" encoding="utf-8"?>
<styleSheet xmlns="http://schemas.openxmlformats.org/spreadsheetml/2006/main">
  <numFmts count="5">
    <numFmt numFmtId="164" formatCode="[$$-409]#,##0.00"/>
    <numFmt numFmtId="165" formatCode="[$$-409]#,##0"/>
    <numFmt numFmtId="166" formatCode="#,##0\ [$₽-419]"/>
    <numFmt numFmtId="167" formatCode="#,##0\ &quot;₽&quot;"/>
    <numFmt numFmtId="168" formatCode="#,##0.0\ &quot;₽&quot;"/>
  </numFmts>
  <fonts count="6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9"/>
      <color rgb="FF000000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7">
    <xf numFmtId="0" fontId="0" fillId="0" borderId="0" xfId="0"/>
    <xf numFmtId="0" fontId="2" fillId="0" borderId="0" xfId="1" applyAlignment="1" applyProtection="1"/>
    <xf numFmtId="0" fontId="3" fillId="0" borderId="0" xfId="0" applyFont="1"/>
    <xf numFmtId="0" fontId="0" fillId="0" borderId="0" xfId="0" applyAlignment="1">
      <alignment horizontal="right"/>
    </xf>
    <xf numFmtId="0" fontId="1" fillId="0" borderId="0" xfId="0" applyFont="1"/>
    <xf numFmtId="0" fontId="0" fillId="0" borderId="1" xfId="0" applyBorder="1"/>
    <xf numFmtId="164" fontId="0" fillId="0" borderId="1" xfId="0" applyNumberFormat="1" applyBorder="1"/>
    <xf numFmtId="0" fontId="2" fillId="0" borderId="1" xfId="1" applyBorder="1" applyAlignment="1" applyProtection="1"/>
    <xf numFmtId="0" fontId="1" fillId="0" borderId="1" xfId="0" applyFont="1" applyBorder="1"/>
    <xf numFmtId="165" fontId="1" fillId="0" borderId="1" xfId="0" applyNumberFormat="1" applyFont="1" applyBorder="1"/>
    <xf numFmtId="0" fontId="0" fillId="0" borderId="0" xfId="0" applyAlignment="1"/>
    <xf numFmtId="164" fontId="1" fillId="0" borderId="1" xfId="0" applyNumberFormat="1" applyFont="1" applyBorder="1"/>
    <xf numFmtId="0" fontId="4" fillId="0" borderId="2" xfId="0" applyFont="1" applyBorder="1"/>
    <xf numFmtId="0" fontId="0" fillId="0" borderId="3" xfId="0" applyBorder="1"/>
    <xf numFmtId="164" fontId="4" fillId="0" borderId="4" xfId="0" applyNumberFormat="1" applyFont="1" applyBorder="1"/>
    <xf numFmtId="166" fontId="0" fillId="0" borderId="1" xfId="0" applyNumberFormat="1" applyBorder="1"/>
    <xf numFmtId="166" fontId="1" fillId="0" borderId="1" xfId="0" applyNumberFormat="1" applyFont="1" applyBorder="1"/>
    <xf numFmtId="167" fontId="0" fillId="0" borderId="1" xfId="0" applyNumberFormat="1" applyBorder="1"/>
    <xf numFmtId="167" fontId="1" fillId="0" borderId="1" xfId="0" applyNumberFormat="1" applyFont="1" applyBorder="1"/>
    <xf numFmtId="166" fontId="4" fillId="0" borderId="0" xfId="0" applyNumberFormat="1" applyFont="1" applyBorder="1"/>
    <xf numFmtId="0" fontId="0" fillId="2" borderId="0" xfId="0" applyFill="1"/>
    <xf numFmtId="168" fontId="0" fillId="2" borderId="0" xfId="0" applyNumberFormat="1" applyFill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487332</xdr:colOff>
      <xdr:row>31</xdr:row>
      <xdr:rowOff>160020</xdr:rowOff>
    </xdr:from>
    <xdr:to>
      <xdr:col>12</xdr:col>
      <xdr:colOff>237067</xdr:colOff>
      <xdr:row>81</xdr:row>
      <xdr:rowOff>47783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87332" y="5976620"/>
          <a:ext cx="14193868" cy="920109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goo.gl/S5uT1z" TargetMode="External"/><Relationship Id="rId13" Type="http://schemas.openxmlformats.org/officeDocument/2006/relationships/hyperlink" Target="https://goo.gl/bbmNTq" TargetMode="External"/><Relationship Id="rId18" Type="http://schemas.openxmlformats.org/officeDocument/2006/relationships/hyperlink" Target="https://goo.gl/xRkM1S" TargetMode="External"/><Relationship Id="rId3" Type="http://schemas.openxmlformats.org/officeDocument/2006/relationships/hyperlink" Target="https://goo.gl/Fh2MVc" TargetMode="External"/><Relationship Id="rId7" Type="http://schemas.openxmlformats.org/officeDocument/2006/relationships/hyperlink" Target="https://goo.gl/n6JhPP" TargetMode="External"/><Relationship Id="rId12" Type="http://schemas.openxmlformats.org/officeDocument/2006/relationships/hyperlink" Target="https://goo.gl/6DDb2U" TargetMode="External"/><Relationship Id="rId17" Type="http://schemas.openxmlformats.org/officeDocument/2006/relationships/hyperlink" Target="https://goo.gl/btKtEc" TargetMode="External"/><Relationship Id="rId2" Type="http://schemas.openxmlformats.org/officeDocument/2006/relationships/hyperlink" Target="https://goo.gl/ZTGCo3" TargetMode="External"/><Relationship Id="rId16" Type="http://schemas.openxmlformats.org/officeDocument/2006/relationships/hyperlink" Target="https://goo.gl/RMB7N5" TargetMode="External"/><Relationship Id="rId20" Type="http://schemas.openxmlformats.org/officeDocument/2006/relationships/drawing" Target="../drawings/drawing1.xml"/><Relationship Id="rId1" Type="http://schemas.openxmlformats.org/officeDocument/2006/relationships/hyperlink" Target="https://goo.gl/mPojRh" TargetMode="External"/><Relationship Id="rId6" Type="http://schemas.openxmlformats.org/officeDocument/2006/relationships/hyperlink" Target="https://goo.gl/14K487" TargetMode="External"/><Relationship Id="rId11" Type="http://schemas.openxmlformats.org/officeDocument/2006/relationships/hyperlink" Target="https://goo.gl/b5FzAb" TargetMode="External"/><Relationship Id="rId5" Type="http://schemas.openxmlformats.org/officeDocument/2006/relationships/hyperlink" Target="https://goo.gl/fmyXFM" TargetMode="External"/><Relationship Id="rId15" Type="http://schemas.openxmlformats.org/officeDocument/2006/relationships/hyperlink" Target="https://goo.gl/S4tQbz" TargetMode="External"/><Relationship Id="rId10" Type="http://schemas.openxmlformats.org/officeDocument/2006/relationships/hyperlink" Target="https://goo.gl/GMAJZt" TargetMode="External"/><Relationship Id="rId19" Type="http://schemas.openxmlformats.org/officeDocument/2006/relationships/printerSettings" Target="../printerSettings/printerSettings1.bin"/><Relationship Id="rId4" Type="http://schemas.openxmlformats.org/officeDocument/2006/relationships/hyperlink" Target="https://goo.gl/q45dMA" TargetMode="External"/><Relationship Id="rId9" Type="http://schemas.openxmlformats.org/officeDocument/2006/relationships/hyperlink" Target="https://goo.gl/dYCmQr" TargetMode="External"/><Relationship Id="rId14" Type="http://schemas.openxmlformats.org/officeDocument/2006/relationships/hyperlink" Target="https://goo.gl/g216K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M31"/>
  <sheetViews>
    <sheetView tabSelected="1" zoomScale="90" zoomScaleNormal="90" workbookViewId="0">
      <selection activeCell="G11" sqref="G11"/>
    </sheetView>
  </sheetViews>
  <sheetFormatPr defaultRowHeight="14.4"/>
  <cols>
    <col min="2" max="2" width="45" customWidth="1"/>
    <col min="3" max="3" width="6.88671875" customWidth="1"/>
    <col min="4" max="4" width="10.88671875" customWidth="1"/>
    <col min="5" max="5" width="9.6640625" bestFit="1" customWidth="1"/>
    <col min="6" max="6" width="16.77734375" customWidth="1"/>
    <col min="7" max="7" width="27.44140625" customWidth="1"/>
    <col min="10" max="10" width="4.6640625" customWidth="1"/>
    <col min="11" max="11" width="51.88671875" customWidth="1"/>
    <col min="12" max="12" width="10.77734375" customWidth="1"/>
  </cols>
  <sheetData>
    <row r="1" spans="2:13">
      <c r="B1" s="20" t="s">
        <v>48</v>
      </c>
      <c r="C1" s="21">
        <v>63.22</v>
      </c>
      <c r="J1" s="1"/>
    </row>
    <row r="2" spans="2:13">
      <c r="B2" s="22" t="s">
        <v>27</v>
      </c>
      <c r="C2" s="22"/>
      <c r="D2" s="22"/>
      <c r="E2" s="22"/>
      <c r="F2" s="22"/>
      <c r="G2" s="22"/>
      <c r="H2" s="22"/>
      <c r="I2" s="22"/>
      <c r="J2" s="2"/>
      <c r="K2" s="8" t="s">
        <v>34</v>
      </c>
      <c r="L2" s="5"/>
    </row>
    <row r="3" spans="2:13">
      <c r="B3" s="8" t="s">
        <v>14</v>
      </c>
      <c r="C3" s="8" t="s">
        <v>0</v>
      </c>
      <c r="D3" s="8" t="s">
        <v>15</v>
      </c>
      <c r="E3" s="8" t="s">
        <v>41</v>
      </c>
      <c r="F3" s="8" t="s">
        <v>40</v>
      </c>
      <c r="G3" s="8" t="s">
        <v>16</v>
      </c>
      <c r="H3" s="8" t="s">
        <v>18</v>
      </c>
      <c r="I3" s="8" t="s">
        <v>19</v>
      </c>
      <c r="J3" s="2"/>
      <c r="K3" s="5" t="s">
        <v>59</v>
      </c>
      <c r="L3" s="23" t="s">
        <v>60</v>
      </c>
    </row>
    <row r="4" spans="2:13">
      <c r="B4" s="5" t="s">
        <v>44</v>
      </c>
      <c r="C4" s="5">
        <v>4</v>
      </c>
      <c r="D4" s="6">
        <f>38/4</f>
        <v>9.5</v>
      </c>
      <c r="E4" s="6">
        <f>C4*D4</f>
        <v>38</v>
      </c>
      <c r="F4" s="15">
        <f>E4*C1</f>
        <v>2402.36</v>
      </c>
      <c r="G4" s="1" t="s">
        <v>42</v>
      </c>
      <c r="H4" s="5">
        <v>25</v>
      </c>
      <c r="I4" s="5">
        <f t="shared" ref="I4:I15" si="0">H4*C4</f>
        <v>100</v>
      </c>
      <c r="K4" s="5" t="s">
        <v>35</v>
      </c>
      <c r="L4" s="5" t="s">
        <v>51</v>
      </c>
    </row>
    <row r="5" spans="2:13">
      <c r="B5" s="5" t="s">
        <v>45</v>
      </c>
      <c r="C5" s="5">
        <v>1</v>
      </c>
      <c r="D5" s="6">
        <v>26</v>
      </c>
      <c r="E5" s="6">
        <f>C5*D5</f>
        <v>26</v>
      </c>
      <c r="F5" s="15">
        <f>E5*C1</f>
        <v>1643.72</v>
      </c>
      <c r="G5" s="7" t="s">
        <v>1</v>
      </c>
      <c r="H5" s="5">
        <v>25</v>
      </c>
      <c r="I5" s="5">
        <f t="shared" si="0"/>
        <v>25</v>
      </c>
      <c r="K5" s="5" t="s">
        <v>53</v>
      </c>
      <c r="L5" s="5" t="s">
        <v>52</v>
      </c>
    </row>
    <row r="6" spans="2:13">
      <c r="B6" s="5" t="s">
        <v>43</v>
      </c>
      <c r="C6" s="5">
        <v>4</v>
      </c>
      <c r="D6" s="6">
        <f>3.88/4</f>
        <v>0.97</v>
      </c>
      <c r="E6" s="6">
        <f t="shared" ref="E6:E16" si="1">C6*D6</f>
        <v>3.88</v>
      </c>
      <c r="F6" s="15">
        <f>E6*C1</f>
        <v>245.2936</v>
      </c>
      <c r="G6" s="7" t="s">
        <v>50</v>
      </c>
      <c r="H6" s="5">
        <v>5</v>
      </c>
      <c r="I6" s="5">
        <f t="shared" si="0"/>
        <v>20</v>
      </c>
      <c r="K6" s="5" t="s">
        <v>55</v>
      </c>
      <c r="L6" s="5" t="s">
        <v>54</v>
      </c>
      <c r="M6" s="3"/>
    </row>
    <row r="7" spans="2:13">
      <c r="B7" s="5" t="s">
        <v>23</v>
      </c>
      <c r="C7" s="5">
        <v>1</v>
      </c>
      <c r="D7" s="6">
        <v>16</v>
      </c>
      <c r="E7" s="6">
        <f t="shared" si="1"/>
        <v>16</v>
      </c>
      <c r="F7" s="15">
        <f>E7*C1</f>
        <v>1011.52</v>
      </c>
      <c r="G7" s="7" t="s">
        <v>2</v>
      </c>
      <c r="H7" s="5">
        <v>10</v>
      </c>
      <c r="I7" s="5">
        <f t="shared" si="0"/>
        <v>10</v>
      </c>
      <c r="K7" s="5" t="s">
        <v>36</v>
      </c>
      <c r="L7" s="5" t="s">
        <v>56</v>
      </c>
    </row>
    <row r="8" spans="2:13">
      <c r="B8" s="5" t="s">
        <v>21</v>
      </c>
      <c r="C8" s="5">
        <v>1</v>
      </c>
      <c r="D8" s="6">
        <v>6.9</v>
      </c>
      <c r="E8" s="6">
        <f t="shared" si="1"/>
        <v>6.9</v>
      </c>
      <c r="F8" s="15">
        <f>E8*C1</f>
        <v>436.21800000000002</v>
      </c>
      <c r="G8" s="1" t="s">
        <v>65</v>
      </c>
      <c r="H8" s="5">
        <v>15</v>
      </c>
      <c r="I8" s="5">
        <f t="shared" si="0"/>
        <v>15</v>
      </c>
      <c r="K8" s="5" t="s">
        <v>37</v>
      </c>
      <c r="L8" s="5" t="s">
        <v>57</v>
      </c>
    </row>
    <row r="9" spans="2:13">
      <c r="B9" s="5" t="s">
        <v>22</v>
      </c>
      <c r="C9" s="5">
        <v>1</v>
      </c>
      <c r="D9" s="6">
        <v>7.62</v>
      </c>
      <c r="E9" s="6">
        <f t="shared" si="1"/>
        <v>7.62</v>
      </c>
      <c r="F9" s="15">
        <f>E9*C1</f>
        <v>481.7364</v>
      </c>
      <c r="G9" s="7" t="s">
        <v>3</v>
      </c>
      <c r="H9" s="5">
        <v>10</v>
      </c>
      <c r="I9" s="5">
        <f t="shared" si="0"/>
        <v>10</v>
      </c>
    </row>
    <row r="10" spans="2:13">
      <c r="B10" s="5" t="s">
        <v>46</v>
      </c>
      <c r="C10" s="5">
        <v>1</v>
      </c>
      <c r="D10" s="6">
        <v>18.899999999999999</v>
      </c>
      <c r="E10" s="6">
        <f t="shared" si="1"/>
        <v>18.899999999999999</v>
      </c>
      <c r="F10" s="15">
        <f>E10*C1</f>
        <v>1194.8579999999999</v>
      </c>
      <c r="G10" s="7" t="s">
        <v>17</v>
      </c>
      <c r="H10" s="5">
        <v>6</v>
      </c>
      <c r="I10" s="5">
        <f t="shared" si="0"/>
        <v>6</v>
      </c>
    </row>
    <row r="11" spans="2:13">
      <c r="B11" s="5" t="s">
        <v>47</v>
      </c>
      <c r="C11" s="5">
        <v>1</v>
      </c>
      <c r="D11" s="6">
        <v>23</v>
      </c>
      <c r="E11" s="6">
        <f t="shared" si="1"/>
        <v>23</v>
      </c>
      <c r="F11" s="15">
        <f>E11*C1</f>
        <v>1454.06</v>
      </c>
      <c r="G11" s="1" t="s">
        <v>49</v>
      </c>
      <c r="H11" s="5">
        <v>55</v>
      </c>
      <c r="I11" s="5">
        <f t="shared" si="0"/>
        <v>55</v>
      </c>
    </row>
    <row r="12" spans="2:13">
      <c r="B12" s="5" t="s">
        <v>24</v>
      </c>
      <c r="C12" s="5">
        <v>6</v>
      </c>
      <c r="D12" s="6">
        <v>2.9</v>
      </c>
      <c r="E12" s="6">
        <f t="shared" si="1"/>
        <v>17.399999999999999</v>
      </c>
      <c r="F12" s="15">
        <f>E12*C1</f>
        <v>1100.0279999999998</v>
      </c>
      <c r="G12" s="7" t="s">
        <v>4</v>
      </c>
      <c r="H12" s="5">
        <v>50</v>
      </c>
      <c r="I12" s="5">
        <f t="shared" si="0"/>
        <v>300</v>
      </c>
    </row>
    <row r="13" spans="2:13">
      <c r="B13" s="5" t="s">
        <v>25</v>
      </c>
      <c r="C13" s="5">
        <v>1</v>
      </c>
      <c r="D13" s="6">
        <v>5.89</v>
      </c>
      <c r="E13" s="6">
        <f t="shared" si="1"/>
        <v>5.89</v>
      </c>
      <c r="F13" s="15">
        <f>E13*C1</f>
        <v>372.36579999999998</v>
      </c>
      <c r="G13" s="1" t="s">
        <v>58</v>
      </c>
      <c r="H13" s="5">
        <v>2</v>
      </c>
      <c r="I13" s="5">
        <f t="shared" si="0"/>
        <v>2</v>
      </c>
    </row>
    <row r="14" spans="2:13">
      <c r="B14" s="5" t="s">
        <v>62</v>
      </c>
      <c r="C14" s="5">
        <v>1</v>
      </c>
      <c r="D14" s="6">
        <v>4.5999999999999996</v>
      </c>
      <c r="E14" s="6">
        <f t="shared" si="1"/>
        <v>4.5999999999999996</v>
      </c>
      <c r="F14" s="15">
        <f>E14*C1</f>
        <v>290.81199999999995</v>
      </c>
      <c r="G14" s="7" t="s">
        <v>5</v>
      </c>
      <c r="H14" s="5">
        <v>10</v>
      </c>
      <c r="I14" s="5">
        <f t="shared" si="0"/>
        <v>10</v>
      </c>
    </row>
    <row r="15" spans="2:13">
      <c r="B15" s="5" t="s">
        <v>30</v>
      </c>
      <c r="C15" s="5">
        <v>1</v>
      </c>
      <c r="D15" s="6">
        <v>1.75</v>
      </c>
      <c r="E15" s="6">
        <f t="shared" si="1"/>
        <v>1.75</v>
      </c>
      <c r="F15" s="15">
        <f>E15*C1</f>
        <v>110.63499999999999</v>
      </c>
      <c r="G15" s="7" t="s">
        <v>31</v>
      </c>
      <c r="H15" s="5">
        <v>5</v>
      </c>
      <c r="I15" s="5">
        <f t="shared" si="0"/>
        <v>5</v>
      </c>
    </row>
    <row r="16" spans="2:13">
      <c r="B16" s="5" t="s">
        <v>32</v>
      </c>
      <c r="C16" s="5">
        <v>1</v>
      </c>
      <c r="D16" s="6">
        <v>1.61</v>
      </c>
      <c r="E16" s="6">
        <f t="shared" si="1"/>
        <v>1.61</v>
      </c>
      <c r="F16" s="15">
        <f>E16*C1</f>
        <v>101.7842</v>
      </c>
      <c r="G16" s="7" t="s">
        <v>33</v>
      </c>
      <c r="H16" s="5">
        <v>10</v>
      </c>
      <c r="I16" s="5">
        <f>H16*C16</f>
        <v>10</v>
      </c>
    </row>
    <row r="17" spans="2:9">
      <c r="B17" s="5"/>
      <c r="C17" s="5"/>
      <c r="D17" s="6"/>
      <c r="E17" s="6"/>
      <c r="F17" s="6"/>
      <c r="G17" s="8" t="s">
        <v>63</v>
      </c>
      <c r="H17" s="5"/>
      <c r="I17" s="8">
        <f>SUM(I4:I16)-I12</f>
        <v>268</v>
      </c>
    </row>
    <row r="18" spans="2:9">
      <c r="B18" s="8" t="s">
        <v>20</v>
      </c>
      <c r="C18" s="8"/>
      <c r="D18" s="8"/>
      <c r="E18" s="9">
        <f>SUM(E4:E16)</f>
        <v>171.55</v>
      </c>
      <c r="F18" s="16">
        <f>SUM(F4:F16)</f>
        <v>10845.391</v>
      </c>
      <c r="G18" s="8" t="s">
        <v>64</v>
      </c>
      <c r="H18" s="5"/>
      <c r="I18" s="8">
        <f>SUM(I4:I16)</f>
        <v>568</v>
      </c>
    </row>
    <row r="20" spans="2:9">
      <c r="B20" s="22" t="s">
        <v>28</v>
      </c>
      <c r="C20" s="22"/>
      <c r="D20" s="22"/>
      <c r="E20" s="22"/>
      <c r="F20" s="22"/>
      <c r="G20" s="22"/>
      <c r="H20" s="10"/>
      <c r="I20" s="10"/>
    </row>
    <row r="21" spans="2:9">
      <c r="B21" s="5" t="s">
        <v>6</v>
      </c>
      <c r="C21" s="5">
        <v>1</v>
      </c>
      <c r="D21" s="6">
        <v>44</v>
      </c>
      <c r="E21" s="6">
        <f t="shared" ref="E21" si="2">C21*D21</f>
        <v>44</v>
      </c>
      <c r="F21" s="17">
        <f>E21*C1</f>
        <v>2781.68</v>
      </c>
      <c r="G21" s="7" t="s">
        <v>7</v>
      </c>
    </row>
    <row r="22" spans="2:9">
      <c r="B22" s="5" t="s">
        <v>8</v>
      </c>
      <c r="C22" s="5">
        <v>1</v>
      </c>
      <c r="D22" s="6">
        <v>55</v>
      </c>
      <c r="E22" s="6">
        <f>C22*D22</f>
        <v>55</v>
      </c>
      <c r="F22" s="17">
        <f>E22*C1</f>
        <v>3477.1</v>
      </c>
      <c r="G22" s="7" t="s">
        <v>9</v>
      </c>
    </row>
    <row r="23" spans="2:9">
      <c r="B23" s="5" t="s">
        <v>38</v>
      </c>
      <c r="C23" s="5">
        <v>1</v>
      </c>
      <c r="D23" s="6">
        <v>30</v>
      </c>
      <c r="E23" s="6">
        <f>C23*D23</f>
        <v>30</v>
      </c>
      <c r="F23" s="17">
        <f>E23*C1</f>
        <v>1896.6</v>
      </c>
      <c r="G23" s="7" t="s">
        <v>10</v>
      </c>
    </row>
    <row r="24" spans="2:9">
      <c r="B24" s="5" t="s">
        <v>39</v>
      </c>
      <c r="C24" s="5">
        <v>1</v>
      </c>
      <c r="D24" s="6">
        <v>11</v>
      </c>
      <c r="E24" s="6">
        <f>C24*D24</f>
        <v>11</v>
      </c>
      <c r="F24" s="17">
        <f>E24*C1</f>
        <v>695.42</v>
      </c>
      <c r="G24" s="7" t="s">
        <v>11</v>
      </c>
    </row>
    <row r="25" spans="2:9">
      <c r="B25" s="5" t="s">
        <v>12</v>
      </c>
      <c r="C25" s="5">
        <v>1</v>
      </c>
      <c r="D25" s="6">
        <v>3.9</v>
      </c>
      <c r="E25" s="6">
        <f>C25*D25</f>
        <v>3.9</v>
      </c>
      <c r="F25" s="17">
        <f>E25*C1</f>
        <v>246.55799999999999</v>
      </c>
      <c r="G25" s="7" t="s">
        <v>13</v>
      </c>
    </row>
    <row r="26" spans="2:9">
      <c r="B26" s="5"/>
      <c r="C26" s="5"/>
      <c r="D26" s="5"/>
      <c r="E26" s="8"/>
      <c r="F26" s="18"/>
      <c r="G26" s="5"/>
    </row>
    <row r="27" spans="2:9">
      <c r="B27" s="8" t="s">
        <v>26</v>
      </c>
      <c r="C27" s="5"/>
      <c r="D27" s="5"/>
      <c r="E27" s="11">
        <f>SUM(E21:E26)</f>
        <v>143.9</v>
      </c>
      <c r="F27" s="18">
        <f>SUM(F21:F26)</f>
        <v>9097.3580000000002</v>
      </c>
      <c r="G27" s="5"/>
    </row>
    <row r="28" spans="2:9">
      <c r="E28" s="4"/>
      <c r="F28" s="4"/>
    </row>
    <row r="29" spans="2:9" ht="18">
      <c r="B29" s="12" t="s">
        <v>29</v>
      </c>
      <c r="C29" s="13"/>
      <c r="D29" s="13"/>
      <c r="E29" s="14">
        <f>E18+E27</f>
        <v>315.45000000000005</v>
      </c>
      <c r="F29" s="19">
        <f>E29*C1</f>
        <v>19942.749000000003</v>
      </c>
    </row>
    <row r="31" spans="2:9" ht="21">
      <c r="E31" s="24" t="s">
        <v>61</v>
      </c>
      <c r="F31" s="25"/>
      <c r="G31" s="25"/>
      <c r="H31" s="25"/>
      <c r="I31" s="26"/>
    </row>
  </sheetData>
  <mergeCells count="3">
    <mergeCell ref="B2:I2"/>
    <mergeCell ref="B20:G20"/>
    <mergeCell ref="E31:I31"/>
  </mergeCells>
  <hyperlinks>
    <hyperlink ref="G9" r:id="rId1"/>
    <hyperlink ref="G5" r:id="rId2"/>
    <hyperlink ref="G22" r:id="rId3"/>
    <hyperlink ref="G21" r:id="rId4"/>
    <hyperlink ref="G25" r:id="rId5"/>
    <hyperlink ref="G12" r:id="rId6"/>
    <hyperlink ref="G7" r:id="rId7"/>
    <hyperlink ref="G14" r:id="rId8"/>
    <hyperlink ref="G23" r:id="rId9"/>
    <hyperlink ref="G24" r:id="rId10"/>
    <hyperlink ref="G10" r:id="rId11"/>
    <hyperlink ref="G15" r:id="rId12"/>
    <hyperlink ref="G16" r:id="rId13"/>
    <hyperlink ref="G4" r:id="rId14"/>
    <hyperlink ref="G11" r:id="rId15"/>
    <hyperlink ref="G6" r:id="rId16"/>
    <hyperlink ref="G13" r:id="rId17"/>
    <hyperlink ref="G8" r:id="rId18"/>
  </hyperlinks>
  <pageMargins left="0.7" right="0.7" top="0.75" bottom="0.75" header="0.3" footer="0.3"/>
  <pageSetup paperSize="9" orientation="portrait" verticalDpi="0" r:id="rId19"/>
  <drawing r:id="rId2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2018-04-10T17:49:26Z</dcterms:created>
  <dcterms:modified xsi:type="dcterms:W3CDTF">2018-04-13T22:14:47Z</dcterms:modified>
</cp:coreProperties>
</file>